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2020" windowWidth="19720" windowHeight="14800" tabRatio="500" activeTab="1"/>
  </bookViews>
  <sheets>
    <sheet name="Original" sheetId="1" r:id="rId1"/>
    <sheet name="Calcs" sheetId="2" r:id="rId2"/>
    <sheet name="Planted" sheetId="3" r:id="rId3"/>
  </sheets>
  <definedNames/>
  <calcPr fullCalcOnLoad="1"/>
</workbook>
</file>

<file path=xl/sharedStrings.xml><?xml version="1.0" encoding="utf-8"?>
<sst xmlns="http://schemas.openxmlformats.org/spreadsheetml/2006/main" count="239" uniqueCount="47">
  <si>
    <t>Lime use and practices on Corn, major producing states</t>
  </si>
  <si>
    <t>CO</t>
  </si>
  <si>
    <t>GA</t>
  </si>
  <si>
    <t>IL</t>
  </si>
  <si>
    <t>IN</t>
  </si>
  <si>
    <t>IA</t>
  </si>
  <si>
    <t>KS</t>
  </si>
  <si>
    <t>KY</t>
  </si>
  <si>
    <t>MI</t>
  </si>
  <si>
    <t>MN</t>
  </si>
  <si>
    <t>MO</t>
  </si>
  <si>
    <t>NE</t>
  </si>
  <si>
    <t>NY</t>
  </si>
  <si>
    <t>NC</t>
  </si>
  <si>
    <t>ND</t>
  </si>
  <si>
    <t>OH</t>
  </si>
  <si>
    <t>PA</t>
  </si>
  <si>
    <t>SD</t>
  </si>
  <si>
    <t>TX</t>
  </si>
  <si>
    <t>WI</t>
  </si>
  <si>
    <t>Area</t>
  </si>
  <si>
    <t>NR</t>
  </si>
  <si>
    <t>Lime (tons treated acre)</t>
  </si>
  <si>
    <t>Lime (tons treated acre)NR</t>
  </si>
  <si>
    <t>Appl. (years between)</t>
  </si>
  <si>
    <t>Lime (tons per treated acre)</t>
  </si>
  <si>
    <t>SC</t>
  </si>
  <si>
    <t>Lime applied*</t>
  </si>
  <si>
    <t>*The number of acres to which lime has ever been applied.</t>
  </si>
  <si>
    <t>Avg lime rate (t/ac/yr)</t>
  </si>
  <si>
    <t>Source: 2/16/06 email from James Payne (JPAYNE@ers.usda.gov) Economic Research Service, USDA</t>
  </si>
  <si>
    <r>
      <t>Lime applied</t>
    </r>
    <r>
      <rPr>
        <vertAlign val="superscript"/>
        <sz val="10"/>
        <rFont val="Verdana"/>
        <family val="0"/>
      </rPr>
      <t>1</t>
    </r>
  </si>
  <si>
    <t>Average lime rate 1996-2001</t>
  </si>
  <si>
    <t>lb/ac/yr</t>
  </si>
  <si>
    <t>Avg lime rate (lbs/ac/yr)</t>
  </si>
  <si>
    <t>As per Shapouri, et al. 2004</t>
  </si>
  <si>
    <t>Lime applied (lbs/acre)</t>
  </si>
  <si>
    <t>Source: http://www.nass.usda.gov:8080/QuickStats</t>
  </si>
  <si>
    <t>Area planted (1000 acres)</t>
  </si>
  <si>
    <r>
      <t>Area planted (1000 acres)</t>
    </r>
    <r>
      <rPr>
        <vertAlign val="superscript"/>
        <sz val="10"/>
        <rFont val="Verdana"/>
        <family val="0"/>
      </rPr>
      <t>1</t>
    </r>
  </si>
  <si>
    <r>
      <t>Lime applied</t>
    </r>
    <r>
      <rPr>
        <vertAlign val="superscript"/>
        <sz val="10"/>
        <rFont val="Verdana"/>
        <family val="0"/>
      </rPr>
      <t>2</t>
    </r>
  </si>
  <si>
    <t>2. "Lime Applied" is the percentage of acres to which lime has ever been applied.</t>
  </si>
  <si>
    <t>1. Area planted in corn, from http://www.nass.usda.gov:8080/QuickStats</t>
  </si>
  <si>
    <t>Avg</t>
  </si>
  <si>
    <t>3. Area-weighted average lime application across the nine states.</t>
  </si>
  <si>
    <t>Year</t>
  </si>
  <si>
    <r>
      <t>Avg</t>
    </r>
    <r>
      <rPr>
        <b/>
        <vertAlign val="superscript"/>
        <sz val="10"/>
        <rFont val="Verdana"/>
        <family val="0"/>
      </rPr>
      <t>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</si>
</sst>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10"/>
      <name val="Verdana"/>
      <family val="0"/>
    </font>
    <font>
      <b/>
      <vertAlign val="superscript"/>
      <sz val="10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O28" sqref="O28:O31"/>
    </sheetView>
  </sheetViews>
  <sheetFormatPr defaultColWidth="11.00390625" defaultRowHeight="12.75"/>
  <cols>
    <col min="1" max="1" width="23.375" style="0" customWidth="1"/>
    <col min="2" max="21" width="5.375" style="1" customWidth="1"/>
  </cols>
  <sheetData>
    <row r="1" ht="12.75">
      <c r="A1" s="15" t="s">
        <v>0</v>
      </c>
    </row>
    <row r="3" spans="1:21" ht="12.75">
      <c r="A3" s="5">
        <v>2001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7" t="s">
        <v>20</v>
      </c>
    </row>
    <row r="4" spans="1:21" ht="12.75">
      <c r="A4" s="8" t="s">
        <v>27</v>
      </c>
      <c r="B4" s="9" t="s">
        <v>21</v>
      </c>
      <c r="C4" s="9">
        <v>85</v>
      </c>
      <c r="D4" s="9">
        <v>81</v>
      </c>
      <c r="E4" s="9">
        <v>85</v>
      </c>
      <c r="F4" s="9">
        <v>67</v>
      </c>
      <c r="G4" s="9">
        <v>16</v>
      </c>
      <c r="H4" s="9">
        <v>72</v>
      </c>
      <c r="I4" s="9">
        <v>55</v>
      </c>
      <c r="J4" s="9">
        <v>27</v>
      </c>
      <c r="K4" s="9">
        <v>65</v>
      </c>
      <c r="L4" s="9">
        <v>10</v>
      </c>
      <c r="M4" s="9">
        <v>57</v>
      </c>
      <c r="N4" s="9">
        <v>53</v>
      </c>
      <c r="O4" s="9" t="s">
        <v>21</v>
      </c>
      <c r="P4" s="9">
        <v>70</v>
      </c>
      <c r="Q4" s="9">
        <v>95</v>
      </c>
      <c r="R4" s="9">
        <v>3</v>
      </c>
      <c r="S4" s="9">
        <v>1</v>
      </c>
      <c r="T4" s="9">
        <v>50</v>
      </c>
      <c r="U4" s="10">
        <v>51</v>
      </c>
    </row>
    <row r="5" spans="1:21" ht="12.75">
      <c r="A5" s="8" t="s">
        <v>22</v>
      </c>
      <c r="B5" s="9" t="s">
        <v>21</v>
      </c>
      <c r="C5" s="9">
        <v>1</v>
      </c>
      <c r="D5" s="9">
        <v>2.1</v>
      </c>
      <c r="E5" s="9">
        <v>1.9</v>
      </c>
      <c r="F5" s="9">
        <v>2.5</v>
      </c>
      <c r="G5" s="9">
        <v>2.1</v>
      </c>
      <c r="H5" s="9">
        <v>2.4</v>
      </c>
      <c r="I5" s="9">
        <v>2</v>
      </c>
      <c r="J5" s="9">
        <v>2.6</v>
      </c>
      <c r="K5" s="9">
        <v>2.8</v>
      </c>
      <c r="L5" s="9">
        <v>1.5</v>
      </c>
      <c r="M5" s="9">
        <v>1.9</v>
      </c>
      <c r="N5" s="9">
        <v>1.1</v>
      </c>
      <c r="O5" s="9" t="s">
        <v>21</v>
      </c>
      <c r="P5" s="9">
        <v>1.9</v>
      </c>
      <c r="Q5" s="9">
        <v>1.7</v>
      </c>
      <c r="R5" s="9" t="s">
        <v>21</v>
      </c>
      <c r="S5" s="9">
        <v>0.5</v>
      </c>
      <c r="T5" s="9">
        <v>2.3</v>
      </c>
      <c r="U5" s="10">
        <v>2.2</v>
      </c>
    </row>
    <row r="6" spans="1:21" ht="12.75">
      <c r="A6" s="11" t="s">
        <v>24</v>
      </c>
      <c r="B6" s="12" t="s">
        <v>21</v>
      </c>
      <c r="C6" s="12">
        <v>2.6</v>
      </c>
      <c r="D6" s="12">
        <v>5.5</v>
      </c>
      <c r="E6" s="12">
        <v>5.3</v>
      </c>
      <c r="F6" s="12">
        <v>5.8</v>
      </c>
      <c r="G6" s="12">
        <v>7.9</v>
      </c>
      <c r="H6" s="12">
        <v>4</v>
      </c>
      <c r="I6" s="12">
        <v>5.3</v>
      </c>
      <c r="J6" s="12">
        <v>5.5</v>
      </c>
      <c r="K6" s="12">
        <v>7.3</v>
      </c>
      <c r="L6" s="12">
        <v>8</v>
      </c>
      <c r="M6" s="12">
        <v>4.1</v>
      </c>
      <c r="N6" s="12">
        <v>3.4</v>
      </c>
      <c r="O6" s="12" t="s">
        <v>21</v>
      </c>
      <c r="P6" s="12">
        <v>6.5</v>
      </c>
      <c r="Q6" s="12">
        <v>4.4</v>
      </c>
      <c r="R6" s="12" t="s">
        <v>21</v>
      </c>
      <c r="S6" s="12">
        <v>4.3</v>
      </c>
      <c r="T6" s="12">
        <v>5.7</v>
      </c>
      <c r="U6" s="13">
        <v>5.7</v>
      </c>
    </row>
    <row r="8" spans="1:20" ht="12.75">
      <c r="A8" s="5">
        <v>2000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  <c r="T8" s="7" t="s">
        <v>20</v>
      </c>
    </row>
    <row r="9" spans="1:20" ht="12.75">
      <c r="A9" s="8" t="s">
        <v>27</v>
      </c>
      <c r="B9" s="9" t="s">
        <v>21</v>
      </c>
      <c r="C9" s="9">
        <v>95</v>
      </c>
      <c r="D9" s="9">
        <v>90</v>
      </c>
      <c r="E9" s="9">
        <v>69</v>
      </c>
      <c r="F9" s="9">
        <v>18</v>
      </c>
      <c r="G9" s="9">
        <v>69</v>
      </c>
      <c r="H9" s="9">
        <v>71</v>
      </c>
      <c r="I9" s="9">
        <v>14</v>
      </c>
      <c r="J9" s="9">
        <v>77</v>
      </c>
      <c r="K9" s="9">
        <v>16</v>
      </c>
      <c r="L9" s="9">
        <v>76</v>
      </c>
      <c r="M9" s="9">
        <v>99</v>
      </c>
      <c r="N9" s="9" t="s">
        <v>21</v>
      </c>
      <c r="O9" s="9">
        <v>82</v>
      </c>
      <c r="P9" s="9">
        <v>80</v>
      </c>
      <c r="Q9" s="9" t="s">
        <v>21</v>
      </c>
      <c r="R9" s="9">
        <v>5</v>
      </c>
      <c r="S9" s="9">
        <v>58</v>
      </c>
      <c r="T9" s="10">
        <v>54</v>
      </c>
    </row>
    <row r="10" spans="1:20" ht="12.75">
      <c r="A10" s="8" t="s">
        <v>22</v>
      </c>
      <c r="B10" s="9" t="s">
        <v>21</v>
      </c>
      <c r="C10" s="9">
        <v>2.1</v>
      </c>
      <c r="D10" s="9">
        <v>2</v>
      </c>
      <c r="E10" s="9">
        <v>2.2</v>
      </c>
      <c r="F10" s="9">
        <v>2.6</v>
      </c>
      <c r="G10" s="9">
        <v>2.2</v>
      </c>
      <c r="H10" s="9">
        <v>2.1</v>
      </c>
      <c r="I10" s="9">
        <v>2.8</v>
      </c>
      <c r="J10" s="9">
        <v>2.4</v>
      </c>
      <c r="K10" s="9">
        <v>1.2</v>
      </c>
      <c r="L10" s="9">
        <v>1.9</v>
      </c>
      <c r="M10" s="9">
        <v>1</v>
      </c>
      <c r="N10" s="9" t="s">
        <v>21</v>
      </c>
      <c r="O10" s="9">
        <v>2.2</v>
      </c>
      <c r="P10" s="9">
        <v>1.9</v>
      </c>
      <c r="Q10" s="9" t="s">
        <v>21</v>
      </c>
      <c r="R10" s="9">
        <v>2.3</v>
      </c>
      <c r="S10" s="9">
        <v>3.9</v>
      </c>
      <c r="T10" s="10">
        <v>2.2</v>
      </c>
    </row>
    <row r="11" spans="1:20" ht="12.75">
      <c r="A11" s="11" t="s">
        <v>24</v>
      </c>
      <c r="B11" s="12" t="s">
        <v>21</v>
      </c>
      <c r="C11" s="12">
        <v>5.4</v>
      </c>
      <c r="D11" s="12">
        <v>5.2</v>
      </c>
      <c r="E11" s="12">
        <v>5.3</v>
      </c>
      <c r="F11" s="12">
        <v>7.6</v>
      </c>
      <c r="G11" s="12">
        <v>4.1</v>
      </c>
      <c r="H11" s="12">
        <v>6</v>
      </c>
      <c r="I11" s="12">
        <v>6.3</v>
      </c>
      <c r="J11" s="12">
        <v>5.9</v>
      </c>
      <c r="K11" s="12">
        <v>6.7</v>
      </c>
      <c r="L11" s="12">
        <v>3.9</v>
      </c>
      <c r="M11" s="12">
        <v>2.8</v>
      </c>
      <c r="N11" s="12" t="s">
        <v>21</v>
      </c>
      <c r="O11" s="12">
        <v>6.4</v>
      </c>
      <c r="P11" s="12">
        <v>4.6</v>
      </c>
      <c r="Q11" s="12" t="s">
        <v>21</v>
      </c>
      <c r="R11" s="12">
        <v>7.2</v>
      </c>
      <c r="S11" s="12">
        <v>6.7</v>
      </c>
      <c r="T11" s="13">
        <v>5.5</v>
      </c>
    </row>
    <row r="13" spans="1:17" ht="12.75">
      <c r="A13" s="5">
        <v>1999</v>
      </c>
      <c r="B13" s="6" t="s">
        <v>1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s="6" t="s">
        <v>11</v>
      </c>
      <c r="L13" s="6" t="s">
        <v>13</v>
      </c>
      <c r="M13" s="6" t="s">
        <v>15</v>
      </c>
      <c r="N13" s="6" t="s">
        <v>17</v>
      </c>
      <c r="O13" s="6" t="s">
        <v>18</v>
      </c>
      <c r="P13" s="6" t="s">
        <v>19</v>
      </c>
      <c r="Q13" s="7" t="s">
        <v>20</v>
      </c>
    </row>
    <row r="14" spans="1:17" ht="12.75">
      <c r="A14" s="8" t="s">
        <v>27</v>
      </c>
      <c r="B14" s="9" t="s">
        <v>21</v>
      </c>
      <c r="C14" s="9">
        <v>95</v>
      </c>
      <c r="D14" s="9">
        <v>92</v>
      </c>
      <c r="E14" s="9">
        <v>73</v>
      </c>
      <c r="F14" s="9">
        <v>24</v>
      </c>
      <c r="G14" s="9">
        <v>96</v>
      </c>
      <c r="H14" s="9">
        <v>81</v>
      </c>
      <c r="I14" s="9">
        <v>18</v>
      </c>
      <c r="J14" s="9">
        <v>78</v>
      </c>
      <c r="K14" s="9">
        <v>22</v>
      </c>
      <c r="L14" s="9">
        <v>100</v>
      </c>
      <c r="M14" s="9">
        <v>81</v>
      </c>
      <c r="N14" s="9" t="s">
        <v>21</v>
      </c>
      <c r="O14" s="9">
        <v>3</v>
      </c>
      <c r="P14" s="9">
        <v>40</v>
      </c>
      <c r="Q14" s="10">
        <v>57</v>
      </c>
    </row>
    <row r="15" spans="1:17" ht="12.75">
      <c r="A15" s="8" t="s">
        <v>25</v>
      </c>
      <c r="B15" s="9" t="s">
        <v>21</v>
      </c>
      <c r="C15" s="9">
        <v>2.3</v>
      </c>
      <c r="D15" s="9">
        <v>2.1</v>
      </c>
      <c r="E15" s="9">
        <v>1.9</v>
      </c>
      <c r="F15" s="9">
        <v>1.4</v>
      </c>
      <c r="G15" s="9">
        <v>2.1</v>
      </c>
      <c r="H15" s="9">
        <v>1.9</v>
      </c>
      <c r="I15" s="9">
        <v>2.8</v>
      </c>
      <c r="J15" s="9">
        <v>2.3</v>
      </c>
      <c r="K15" s="9">
        <v>1.3</v>
      </c>
      <c r="L15" s="9">
        <v>1</v>
      </c>
      <c r="M15" s="9">
        <v>2</v>
      </c>
      <c r="N15" s="9" t="s">
        <v>21</v>
      </c>
      <c r="O15" s="9">
        <v>1.4</v>
      </c>
      <c r="P15" s="9">
        <v>2.7</v>
      </c>
      <c r="Q15" s="10">
        <v>2.1</v>
      </c>
    </row>
    <row r="16" spans="1:17" ht="12.75">
      <c r="A16" s="11" t="s">
        <v>24</v>
      </c>
      <c r="B16" s="12" t="s">
        <v>21</v>
      </c>
      <c r="C16" s="12">
        <v>5.7</v>
      </c>
      <c r="D16" s="12">
        <v>5.9</v>
      </c>
      <c r="E16" s="12">
        <v>4.8</v>
      </c>
      <c r="F16" s="12">
        <v>4.8</v>
      </c>
      <c r="G16" s="12">
        <v>4.2</v>
      </c>
      <c r="H16" s="12">
        <v>5.7</v>
      </c>
      <c r="I16" s="12">
        <v>5.9</v>
      </c>
      <c r="J16" s="12">
        <v>7.5</v>
      </c>
      <c r="K16" s="12">
        <v>9.5</v>
      </c>
      <c r="L16" s="12">
        <v>2.9</v>
      </c>
      <c r="M16" s="12">
        <v>4.5</v>
      </c>
      <c r="N16" s="12" t="s">
        <v>21</v>
      </c>
      <c r="O16" s="12">
        <v>4.7</v>
      </c>
      <c r="P16" s="12">
        <v>5</v>
      </c>
      <c r="Q16" s="13">
        <v>5.6</v>
      </c>
    </row>
    <row r="18" spans="1:18" ht="12.75">
      <c r="A18" s="5">
        <v>1998</v>
      </c>
      <c r="B18" s="6" t="s">
        <v>1</v>
      </c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6" t="s">
        <v>13</v>
      </c>
      <c r="M18" s="6" t="s">
        <v>15</v>
      </c>
      <c r="N18" s="6" t="s">
        <v>16</v>
      </c>
      <c r="O18" s="6" t="s">
        <v>17</v>
      </c>
      <c r="P18" s="6" t="s">
        <v>18</v>
      </c>
      <c r="Q18" s="6" t="s">
        <v>19</v>
      </c>
      <c r="R18" s="7" t="s">
        <v>20</v>
      </c>
    </row>
    <row r="19" spans="1:18" ht="12.75">
      <c r="A19" s="8" t="s">
        <v>27</v>
      </c>
      <c r="B19" s="9" t="s">
        <v>21</v>
      </c>
      <c r="C19" s="9">
        <v>93</v>
      </c>
      <c r="D19" s="9">
        <v>91</v>
      </c>
      <c r="E19" s="9">
        <v>57</v>
      </c>
      <c r="F19" s="9">
        <v>17</v>
      </c>
      <c r="G19" s="9">
        <v>95</v>
      </c>
      <c r="H19" s="9">
        <v>76</v>
      </c>
      <c r="I19" s="9">
        <v>21</v>
      </c>
      <c r="J19" s="9">
        <v>77</v>
      </c>
      <c r="K19" s="9">
        <v>19</v>
      </c>
      <c r="L19" s="9">
        <v>96</v>
      </c>
      <c r="M19" s="9">
        <v>64</v>
      </c>
      <c r="N19" s="9">
        <v>91</v>
      </c>
      <c r="O19" s="9">
        <v>0</v>
      </c>
      <c r="P19" s="9" t="s">
        <v>21</v>
      </c>
      <c r="Q19" s="9">
        <v>44</v>
      </c>
      <c r="R19" s="10">
        <v>52</v>
      </c>
    </row>
    <row r="20" spans="1:18" ht="12.75">
      <c r="A20" s="8" t="s">
        <v>25</v>
      </c>
      <c r="B20" s="9" t="s">
        <v>21</v>
      </c>
      <c r="C20" s="9">
        <v>2.2</v>
      </c>
      <c r="D20" s="9">
        <v>1.9</v>
      </c>
      <c r="E20" s="9">
        <v>2.1</v>
      </c>
      <c r="F20" s="9">
        <v>2.6</v>
      </c>
      <c r="G20" s="9">
        <v>2.2</v>
      </c>
      <c r="H20" s="9">
        <v>1.8</v>
      </c>
      <c r="I20" s="9">
        <v>2.8</v>
      </c>
      <c r="J20" s="9">
        <v>2.4</v>
      </c>
      <c r="K20" s="9">
        <v>1.2</v>
      </c>
      <c r="L20" s="9">
        <v>0.9</v>
      </c>
      <c r="M20" s="9">
        <v>2.1</v>
      </c>
      <c r="N20" s="9">
        <v>1.8</v>
      </c>
      <c r="O20" s="9">
        <v>1.5</v>
      </c>
      <c r="P20" s="9" t="s">
        <v>21</v>
      </c>
      <c r="Q20" s="9">
        <v>2.9</v>
      </c>
      <c r="R20" s="10">
        <v>2.1</v>
      </c>
    </row>
    <row r="21" spans="1:18" ht="12.75">
      <c r="A21" s="11" t="s">
        <v>24</v>
      </c>
      <c r="B21" s="12" t="s">
        <v>21</v>
      </c>
      <c r="C21" s="12">
        <v>5.4</v>
      </c>
      <c r="D21" s="12">
        <v>5.5</v>
      </c>
      <c r="E21" s="12">
        <v>6.2</v>
      </c>
      <c r="F21" s="12">
        <v>8.6</v>
      </c>
      <c r="G21" s="12">
        <v>4.6</v>
      </c>
      <c r="H21" s="12">
        <v>5</v>
      </c>
      <c r="I21" s="12">
        <v>7.3</v>
      </c>
      <c r="J21" s="12">
        <v>5.5</v>
      </c>
      <c r="K21" s="12">
        <v>5.3</v>
      </c>
      <c r="L21" s="12">
        <v>2.9</v>
      </c>
      <c r="M21" s="12">
        <v>6.2</v>
      </c>
      <c r="N21" s="12">
        <v>4.5</v>
      </c>
      <c r="O21" s="12">
        <v>20</v>
      </c>
      <c r="P21" s="12" t="s">
        <v>21</v>
      </c>
      <c r="Q21" s="12">
        <v>6.3</v>
      </c>
      <c r="R21" s="13">
        <v>5.7</v>
      </c>
    </row>
    <row r="23" spans="1:12" ht="12.75">
      <c r="A23" s="5">
        <v>1997</v>
      </c>
      <c r="B23" s="6" t="s">
        <v>3</v>
      </c>
      <c r="C23" s="6" t="s">
        <v>4</v>
      </c>
      <c r="D23" s="6" t="s">
        <v>5</v>
      </c>
      <c r="E23" s="6" t="s">
        <v>8</v>
      </c>
      <c r="F23" s="6" t="s">
        <v>9</v>
      </c>
      <c r="G23" s="6" t="s">
        <v>10</v>
      </c>
      <c r="H23" s="6" t="s">
        <v>11</v>
      </c>
      <c r="I23" s="6" t="s">
        <v>15</v>
      </c>
      <c r="J23" s="6" t="s">
        <v>17</v>
      </c>
      <c r="K23" s="6" t="s">
        <v>19</v>
      </c>
      <c r="L23" s="7" t="s">
        <v>20</v>
      </c>
    </row>
    <row r="24" spans="1:12" ht="12.75">
      <c r="A24" s="8" t="s">
        <v>27</v>
      </c>
      <c r="B24" s="9">
        <v>96</v>
      </c>
      <c r="C24" s="9">
        <v>80</v>
      </c>
      <c r="D24" s="9">
        <v>67</v>
      </c>
      <c r="E24" s="9">
        <v>70</v>
      </c>
      <c r="F24" s="9">
        <v>7</v>
      </c>
      <c r="G24" s="9">
        <v>69</v>
      </c>
      <c r="H24" s="9">
        <v>16</v>
      </c>
      <c r="I24" s="9">
        <v>68</v>
      </c>
      <c r="J24" s="9" t="s">
        <v>21</v>
      </c>
      <c r="K24" s="9">
        <v>54</v>
      </c>
      <c r="L24" s="10">
        <v>55</v>
      </c>
    </row>
    <row r="25" spans="1:12" ht="12.75">
      <c r="A25" s="8" t="s">
        <v>25</v>
      </c>
      <c r="B25" s="9">
        <v>2.3</v>
      </c>
      <c r="C25" s="9">
        <v>2.1</v>
      </c>
      <c r="D25" s="9">
        <v>2.2</v>
      </c>
      <c r="E25" s="9">
        <v>2.1</v>
      </c>
      <c r="F25" s="9">
        <v>2.4</v>
      </c>
      <c r="G25" s="9">
        <v>2.4</v>
      </c>
      <c r="H25" s="9">
        <v>2.1</v>
      </c>
      <c r="I25" s="9">
        <v>2.2</v>
      </c>
      <c r="J25" s="9" t="s">
        <v>21</v>
      </c>
      <c r="K25" s="9">
        <v>3.6</v>
      </c>
      <c r="L25" s="10">
        <v>2.3</v>
      </c>
    </row>
    <row r="26" spans="1:12" ht="12.75">
      <c r="A26" s="11" t="s">
        <v>24</v>
      </c>
      <c r="B26" s="12">
        <v>5.6</v>
      </c>
      <c r="C26" s="12">
        <v>5.9</v>
      </c>
      <c r="D26" s="12">
        <v>5.8</v>
      </c>
      <c r="E26" s="12">
        <v>4.4</v>
      </c>
      <c r="F26" s="12">
        <v>7.4</v>
      </c>
      <c r="G26" s="12">
        <v>5.4</v>
      </c>
      <c r="H26" s="12">
        <v>6.4</v>
      </c>
      <c r="I26" s="12">
        <v>6.1</v>
      </c>
      <c r="J26" s="12" t="s">
        <v>21</v>
      </c>
      <c r="K26" s="12">
        <v>6.3</v>
      </c>
      <c r="L26" s="13">
        <v>5.7</v>
      </c>
    </row>
    <row r="28" spans="1:18" ht="12.75">
      <c r="A28" s="5">
        <v>1996</v>
      </c>
      <c r="B28" s="6" t="s">
        <v>3</v>
      </c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  <c r="K28" s="6" t="s">
        <v>13</v>
      </c>
      <c r="L28" s="6" t="s">
        <v>15</v>
      </c>
      <c r="M28" s="6" t="s">
        <v>16</v>
      </c>
      <c r="N28" s="6" t="s">
        <v>26</v>
      </c>
      <c r="O28" s="6" t="s">
        <v>17</v>
      </c>
      <c r="P28" s="6" t="s">
        <v>18</v>
      </c>
      <c r="Q28" s="6" t="s">
        <v>19</v>
      </c>
      <c r="R28" s="7" t="s">
        <v>20</v>
      </c>
    </row>
    <row r="29" spans="1:18" ht="12.75">
      <c r="A29" s="8" t="s">
        <v>27</v>
      </c>
      <c r="B29" s="9">
        <v>84</v>
      </c>
      <c r="C29" s="9">
        <v>87</v>
      </c>
      <c r="D29" s="9">
        <v>61</v>
      </c>
      <c r="E29" s="9">
        <v>19</v>
      </c>
      <c r="F29" s="9">
        <v>81</v>
      </c>
      <c r="G29" s="9">
        <v>64</v>
      </c>
      <c r="H29" s="9">
        <v>24</v>
      </c>
      <c r="I29" s="9">
        <v>67</v>
      </c>
      <c r="J29" s="9">
        <v>16</v>
      </c>
      <c r="K29" s="9">
        <v>90</v>
      </c>
      <c r="L29" s="9">
        <v>64</v>
      </c>
      <c r="M29" s="9">
        <v>91</v>
      </c>
      <c r="N29" s="9">
        <v>97</v>
      </c>
      <c r="O29" s="9">
        <v>2</v>
      </c>
      <c r="P29" s="9">
        <v>11</v>
      </c>
      <c r="Q29" s="9">
        <v>52</v>
      </c>
      <c r="R29" s="10">
        <v>53</v>
      </c>
    </row>
    <row r="30" spans="1:18" ht="12.75">
      <c r="A30" s="8" t="s">
        <v>25</v>
      </c>
      <c r="B30" s="9">
        <v>2.3</v>
      </c>
      <c r="C30" s="9">
        <v>2.1</v>
      </c>
      <c r="D30" s="9">
        <v>2.2</v>
      </c>
      <c r="E30" s="9">
        <v>2.2</v>
      </c>
      <c r="F30" s="9">
        <v>2.2</v>
      </c>
      <c r="G30" s="9">
        <v>1.9</v>
      </c>
      <c r="H30" s="9">
        <v>2.7</v>
      </c>
      <c r="I30" s="9">
        <v>2.5</v>
      </c>
      <c r="J30" s="9">
        <v>0.8</v>
      </c>
      <c r="K30" s="9">
        <v>0.9</v>
      </c>
      <c r="L30" s="9">
        <v>2.3</v>
      </c>
      <c r="M30" s="9">
        <v>1.8</v>
      </c>
      <c r="N30" s="9">
        <v>1</v>
      </c>
      <c r="O30" s="9">
        <v>1.7</v>
      </c>
      <c r="P30" s="9">
        <v>1</v>
      </c>
      <c r="Q30" s="9">
        <v>2.6</v>
      </c>
      <c r="R30" s="10">
        <v>2.1</v>
      </c>
    </row>
    <row r="31" spans="1:18" ht="12.75">
      <c r="A31" s="11" t="s">
        <v>24</v>
      </c>
      <c r="B31" s="12">
        <v>6.4</v>
      </c>
      <c r="C31" s="12">
        <v>6.3</v>
      </c>
      <c r="D31" s="12">
        <v>6.6</v>
      </c>
      <c r="E31" s="12">
        <v>9.6</v>
      </c>
      <c r="F31" s="12">
        <v>5</v>
      </c>
      <c r="G31" s="12">
        <v>5.2</v>
      </c>
      <c r="H31" s="12">
        <v>5</v>
      </c>
      <c r="I31" s="12">
        <v>5.2</v>
      </c>
      <c r="J31" s="12">
        <v>5.2</v>
      </c>
      <c r="K31" s="12">
        <v>2.8</v>
      </c>
      <c r="L31" s="12">
        <v>6.5</v>
      </c>
      <c r="M31" s="12">
        <v>5.1</v>
      </c>
      <c r="N31" s="12">
        <v>3.2</v>
      </c>
      <c r="O31" s="12">
        <v>4.5</v>
      </c>
      <c r="P31" s="12">
        <v>3.2</v>
      </c>
      <c r="Q31" s="12">
        <v>5.9</v>
      </c>
      <c r="R31" s="13">
        <v>6</v>
      </c>
    </row>
    <row r="33" ht="12.75">
      <c r="A33" s="4" t="s">
        <v>28</v>
      </c>
    </row>
    <row r="35" ht="12.75">
      <c r="A35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5">
      <selection activeCell="N6" sqref="N6"/>
    </sheetView>
  </sheetViews>
  <sheetFormatPr defaultColWidth="11.00390625" defaultRowHeight="12.75"/>
  <cols>
    <col min="1" max="1" width="24.375" style="0" customWidth="1"/>
    <col min="2" max="10" width="6.375" style="1" customWidth="1"/>
    <col min="11" max="13" width="5.375" style="1" customWidth="1"/>
    <col min="14" max="14" width="6.875" style="1" customWidth="1"/>
    <col min="15" max="21" width="5.375" style="1" customWidth="1"/>
  </cols>
  <sheetData>
    <row r="1" ht="12.75">
      <c r="A1" s="15" t="s">
        <v>0</v>
      </c>
    </row>
    <row r="2" ht="12.75">
      <c r="A2" s="15"/>
    </row>
    <row r="3" spans="2:11" ht="15">
      <c r="B3" s="27" t="s">
        <v>3</v>
      </c>
      <c r="C3" s="27" t="s">
        <v>4</v>
      </c>
      <c r="D3" s="27" t="s">
        <v>5</v>
      </c>
      <c r="E3" s="27" t="s">
        <v>8</v>
      </c>
      <c r="F3" s="27" t="s">
        <v>9</v>
      </c>
      <c r="G3" s="27" t="s">
        <v>11</v>
      </c>
      <c r="H3" s="27" t="s">
        <v>15</v>
      </c>
      <c r="I3" s="27" t="s">
        <v>17</v>
      </c>
      <c r="J3" s="27" t="s">
        <v>19</v>
      </c>
      <c r="K3" s="23" t="s">
        <v>46</v>
      </c>
    </row>
    <row r="4" spans="1:21" ht="12.75">
      <c r="A4" s="16">
        <v>2001</v>
      </c>
      <c r="L4"/>
      <c r="M4"/>
      <c r="N4"/>
      <c r="O4"/>
      <c r="P4"/>
      <c r="Q4"/>
      <c r="R4"/>
      <c r="S4"/>
      <c r="T4"/>
      <c r="U4"/>
    </row>
    <row r="5" spans="1:21" ht="12.75">
      <c r="A5" s="21" t="s">
        <v>38</v>
      </c>
      <c r="B5">
        <v>11000</v>
      </c>
      <c r="C5">
        <v>5800</v>
      </c>
      <c r="D5">
        <v>11700</v>
      </c>
      <c r="E5">
        <v>2200</v>
      </c>
      <c r="F5">
        <v>6800</v>
      </c>
      <c r="G5">
        <v>8100</v>
      </c>
      <c r="H5">
        <v>3400</v>
      </c>
      <c r="I5">
        <v>3800</v>
      </c>
      <c r="J5">
        <v>3400</v>
      </c>
      <c r="K5" s="9"/>
      <c r="L5"/>
      <c r="M5"/>
      <c r="N5"/>
      <c r="O5"/>
      <c r="P5"/>
      <c r="Q5"/>
      <c r="R5"/>
      <c r="S5"/>
      <c r="T5"/>
      <c r="U5"/>
    </row>
    <row r="6" spans="1:21" ht="15">
      <c r="A6" s="17" t="s">
        <v>31</v>
      </c>
      <c r="B6" s="9">
        <v>81</v>
      </c>
      <c r="C6" s="9">
        <v>85</v>
      </c>
      <c r="D6" s="9">
        <v>67</v>
      </c>
      <c r="E6" s="9">
        <v>55</v>
      </c>
      <c r="F6" s="9">
        <v>27</v>
      </c>
      <c r="G6" s="9">
        <v>10</v>
      </c>
      <c r="H6" s="9">
        <v>70</v>
      </c>
      <c r="I6" s="9">
        <v>3</v>
      </c>
      <c r="J6" s="9">
        <v>50</v>
      </c>
      <c r="K6"/>
      <c r="L6"/>
      <c r="M6"/>
      <c r="N6"/>
      <c r="O6"/>
      <c r="P6"/>
      <c r="Q6"/>
      <c r="R6"/>
      <c r="S6"/>
      <c r="T6"/>
      <c r="U6"/>
    </row>
    <row r="7" spans="1:21" ht="12.75">
      <c r="A7" s="17" t="s">
        <v>22</v>
      </c>
      <c r="B7" s="9">
        <v>2.1</v>
      </c>
      <c r="C7" s="9">
        <v>1.9</v>
      </c>
      <c r="D7" s="9">
        <v>2.5</v>
      </c>
      <c r="E7" s="9">
        <v>2</v>
      </c>
      <c r="F7" s="9">
        <v>2.6</v>
      </c>
      <c r="G7" s="9">
        <v>1.5</v>
      </c>
      <c r="H7" s="9">
        <v>1.9</v>
      </c>
      <c r="I7" s="9" t="s">
        <v>21</v>
      </c>
      <c r="J7" s="9">
        <v>2.3</v>
      </c>
      <c r="K7"/>
      <c r="L7"/>
      <c r="M7"/>
      <c r="N7"/>
      <c r="O7"/>
      <c r="P7"/>
      <c r="Q7"/>
      <c r="R7"/>
      <c r="S7"/>
      <c r="T7"/>
      <c r="U7"/>
    </row>
    <row r="8" spans="1:21" ht="12.75">
      <c r="A8" s="17" t="s">
        <v>24</v>
      </c>
      <c r="B8" s="9">
        <v>5.5</v>
      </c>
      <c r="C8" s="9">
        <v>5.3</v>
      </c>
      <c r="D8" s="9">
        <v>5.8</v>
      </c>
      <c r="E8" s="9">
        <v>5.3</v>
      </c>
      <c r="F8" s="9">
        <v>5.5</v>
      </c>
      <c r="G8" s="9">
        <v>8</v>
      </c>
      <c r="H8" s="9">
        <v>6.5</v>
      </c>
      <c r="I8" s="9" t="s">
        <v>21</v>
      </c>
      <c r="J8" s="9">
        <v>5.7</v>
      </c>
      <c r="K8"/>
      <c r="L8"/>
      <c r="M8"/>
      <c r="N8"/>
      <c r="O8"/>
      <c r="P8"/>
      <c r="Q8"/>
      <c r="R8"/>
      <c r="S8"/>
      <c r="T8"/>
      <c r="U8"/>
    </row>
    <row r="9" spans="1:21" ht="12.75">
      <c r="A9" s="14" t="s">
        <v>29</v>
      </c>
      <c r="B9" s="1">
        <f aca="true" t="shared" si="0" ref="B9:G9">B6/100*B7/B8</f>
        <v>0.3092727272727273</v>
      </c>
      <c r="C9" s="1">
        <f t="shared" si="0"/>
        <v>0.30471698113207546</v>
      </c>
      <c r="D9" s="1">
        <f t="shared" si="0"/>
        <v>0.28879310344827586</v>
      </c>
      <c r="E9" s="1">
        <f t="shared" si="0"/>
        <v>0.2075471698113208</v>
      </c>
      <c r="F9" s="1">
        <f t="shared" si="0"/>
        <v>0.12763636363636366</v>
      </c>
      <c r="G9" s="1">
        <f t="shared" si="0"/>
        <v>0.018750000000000003</v>
      </c>
      <c r="H9" s="1">
        <f>H6/100*H7/H8</f>
        <v>0.2046153846153846</v>
      </c>
      <c r="I9" s="9">
        <v>0</v>
      </c>
      <c r="J9" s="1">
        <f>J6/100*J7/J8</f>
        <v>0.20175438596491227</v>
      </c>
      <c r="K9"/>
      <c r="L9"/>
      <c r="M9"/>
      <c r="N9"/>
      <c r="O9"/>
      <c r="P9"/>
      <c r="Q9"/>
      <c r="R9"/>
      <c r="S9"/>
      <c r="T9"/>
      <c r="U9"/>
    </row>
    <row r="10" spans="1:21" ht="12.75">
      <c r="A10" s="14" t="s">
        <v>34</v>
      </c>
      <c r="B10" s="1">
        <f>2000*B9</f>
        <v>618.5454545454546</v>
      </c>
      <c r="C10" s="1">
        <f aca="true" t="shared" si="1" ref="C10:J10">2000*C9</f>
        <v>609.4339622641509</v>
      </c>
      <c r="D10" s="1">
        <f t="shared" si="1"/>
        <v>577.5862068965517</v>
      </c>
      <c r="E10" s="1">
        <f t="shared" si="1"/>
        <v>415.0943396226416</v>
      </c>
      <c r="F10" s="1">
        <f t="shared" si="1"/>
        <v>255.2727272727273</v>
      </c>
      <c r="G10" s="19">
        <f t="shared" si="1"/>
        <v>37.50000000000001</v>
      </c>
      <c r="H10" s="1">
        <f t="shared" si="1"/>
        <v>409.23076923076917</v>
      </c>
      <c r="I10" s="1">
        <f t="shared" si="1"/>
        <v>0</v>
      </c>
      <c r="J10" s="1">
        <f t="shared" si="1"/>
        <v>403.50877192982455</v>
      </c>
      <c r="K10" s="23">
        <f>SUMPRODUCT(B10:J10,B5:J5)/SUM(B5:J5)</f>
        <v>405.91818744469947</v>
      </c>
      <c r="T10"/>
      <c r="U10"/>
    </row>
    <row r="11" spans="9:21" ht="12.75">
      <c r="I11" s="9"/>
      <c r="T11"/>
      <c r="U11"/>
    </row>
    <row r="12" spans="1:21" ht="12.75">
      <c r="A12" s="3">
        <v>2000</v>
      </c>
      <c r="B12"/>
      <c r="C12"/>
      <c r="D12"/>
      <c r="E12"/>
      <c r="F12"/>
      <c r="G12"/>
      <c r="H12"/>
      <c r="I12"/>
      <c r="J12"/>
      <c r="K12"/>
      <c r="M12"/>
      <c r="N12"/>
      <c r="O12"/>
      <c r="P12"/>
      <c r="Q12"/>
      <c r="R12"/>
      <c r="S12"/>
      <c r="T12"/>
      <c r="U12"/>
    </row>
    <row r="13" spans="1:21" ht="15">
      <c r="A13" s="21" t="s">
        <v>39</v>
      </c>
      <c r="B13">
        <v>11200</v>
      </c>
      <c r="C13">
        <v>5700</v>
      </c>
      <c r="D13">
        <v>12300</v>
      </c>
      <c r="E13">
        <v>2200</v>
      </c>
      <c r="F13">
        <v>7200</v>
      </c>
      <c r="G13">
        <v>8500</v>
      </c>
      <c r="H13">
        <v>3550</v>
      </c>
      <c r="I13">
        <v>4300</v>
      </c>
      <c r="J13">
        <v>3500</v>
      </c>
      <c r="K13" s="9"/>
      <c r="M13"/>
      <c r="N13"/>
      <c r="O13"/>
      <c r="P13"/>
      <c r="Q13"/>
      <c r="R13"/>
      <c r="S13"/>
      <c r="T13"/>
      <c r="U13"/>
    </row>
    <row r="14" spans="1:21" ht="15">
      <c r="A14" s="17" t="s">
        <v>40</v>
      </c>
      <c r="B14" s="1">
        <v>95</v>
      </c>
      <c r="C14" s="1">
        <v>90</v>
      </c>
      <c r="D14" s="1">
        <v>69</v>
      </c>
      <c r="E14" s="1">
        <v>71</v>
      </c>
      <c r="F14" s="1">
        <v>14</v>
      </c>
      <c r="G14" s="1">
        <v>16</v>
      </c>
      <c r="H14" s="1">
        <v>82</v>
      </c>
      <c r="I14" s="9" t="s">
        <v>21</v>
      </c>
      <c r="J14" s="1">
        <v>58</v>
      </c>
      <c r="M14"/>
      <c r="N14"/>
      <c r="O14"/>
      <c r="P14"/>
      <c r="Q14"/>
      <c r="R14"/>
      <c r="S14"/>
      <c r="T14"/>
      <c r="U14"/>
    </row>
    <row r="15" spans="1:21" ht="12.75">
      <c r="A15" t="s">
        <v>23</v>
      </c>
      <c r="B15" s="1">
        <v>2.1</v>
      </c>
      <c r="C15" s="1">
        <v>2</v>
      </c>
      <c r="D15" s="1">
        <v>2.2</v>
      </c>
      <c r="E15" s="1">
        <v>2.1</v>
      </c>
      <c r="F15" s="1">
        <v>2.8</v>
      </c>
      <c r="G15" s="1">
        <v>1.2</v>
      </c>
      <c r="H15" s="1">
        <v>2.2</v>
      </c>
      <c r="I15" s="9" t="s">
        <v>21</v>
      </c>
      <c r="J15" s="1">
        <v>3.9</v>
      </c>
      <c r="M15"/>
      <c r="N15"/>
      <c r="O15"/>
      <c r="P15"/>
      <c r="Q15"/>
      <c r="R15"/>
      <c r="S15"/>
      <c r="T15"/>
      <c r="U15"/>
    </row>
    <row r="16" spans="1:21" ht="12.75">
      <c r="A16" t="s">
        <v>24</v>
      </c>
      <c r="B16" s="1">
        <v>5.4</v>
      </c>
      <c r="C16" s="1">
        <v>5.2</v>
      </c>
      <c r="D16" s="1">
        <v>5.3</v>
      </c>
      <c r="E16" s="1">
        <v>6</v>
      </c>
      <c r="F16" s="1">
        <v>6.3</v>
      </c>
      <c r="G16" s="1">
        <v>6.7</v>
      </c>
      <c r="H16" s="1">
        <v>6.4</v>
      </c>
      <c r="I16" s="9" t="s">
        <v>21</v>
      </c>
      <c r="J16" s="1">
        <v>6.7</v>
      </c>
      <c r="M16"/>
      <c r="N16"/>
      <c r="O16"/>
      <c r="P16"/>
      <c r="Q16"/>
      <c r="R16"/>
      <c r="S16"/>
      <c r="T16"/>
      <c r="U16"/>
    </row>
    <row r="17" spans="1:21" ht="12.75">
      <c r="A17" s="14" t="s">
        <v>29</v>
      </c>
      <c r="B17" s="1">
        <f aca="true" t="shared" si="2" ref="B17:J17">B14/100*B15/B16</f>
        <v>0.3694444444444444</v>
      </c>
      <c r="C17" s="1">
        <f t="shared" si="2"/>
        <v>0.34615384615384615</v>
      </c>
      <c r="D17" s="1">
        <f t="shared" si="2"/>
        <v>0.28641509433962264</v>
      </c>
      <c r="E17" s="1">
        <f t="shared" si="2"/>
        <v>0.24849999999999997</v>
      </c>
      <c r="F17" s="1">
        <f t="shared" si="2"/>
        <v>0.06222222222222223</v>
      </c>
      <c r="G17" s="1">
        <f t="shared" si="2"/>
        <v>0.028656716417910448</v>
      </c>
      <c r="H17" s="1">
        <f t="shared" si="2"/>
        <v>0.281875</v>
      </c>
      <c r="I17" s="9">
        <v>0</v>
      </c>
      <c r="J17" s="1">
        <f t="shared" si="2"/>
        <v>0.33761194029850744</v>
      </c>
      <c r="M17"/>
      <c r="P17"/>
      <c r="Q17"/>
      <c r="R17"/>
      <c r="S17"/>
      <c r="T17"/>
      <c r="U17"/>
    </row>
    <row r="18" spans="1:21" ht="12.75">
      <c r="A18" s="14" t="s">
        <v>34</v>
      </c>
      <c r="B18" s="1">
        <f aca="true" t="shared" si="3" ref="B18:J18">2000*B17</f>
        <v>738.8888888888888</v>
      </c>
      <c r="C18" s="1">
        <f t="shared" si="3"/>
        <v>692.3076923076923</v>
      </c>
      <c r="D18" s="1">
        <f t="shared" si="3"/>
        <v>572.8301886792453</v>
      </c>
      <c r="E18" s="1">
        <f t="shared" si="3"/>
        <v>496.99999999999994</v>
      </c>
      <c r="F18" s="1">
        <f t="shared" si="3"/>
        <v>124.44444444444446</v>
      </c>
      <c r="G18" s="19">
        <f t="shared" si="3"/>
        <v>57.3134328358209</v>
      </c>
      <c r="H18" s="1">
        <f t="shared" si="3"/>
        <v>563.75</v>
      </c>
      <c r="I18" s="1">
        <f t="shared" si="3"/>
        <v>0</v>
      </c>
      <c r="J18" s="1">
        <f t="shared" si="3"/>
        <v>675.2238805970148</v>
      </c>
      <c r="K18" s="23">
        <f>SUMPRODUCT(B18:J18,B13:J13)/SUM(B13:J13)</f>
        <v>446.6840202507809</v>
      </c>
      <c r="P18"/>
      <c r="Q18"/>
      <c r="R18"/>
      <c r="S18"/>
      <c r="T18"/>
      <c r="U18"/>
    </row>
    <row r="19" spans="9:21" ht="12.75">
      <c r="I19" s="9"/>
      <c r="P19"/>
      <c r="Q19"/>
      <c r="R19"/>
      <c r="S19"/>
      <c r="T19"/>
      <c r="U19"/>
    </row>
    <row r="20" spans="1:21" ht="12.75">
      <c r="A20" s="3">
        <v>1999</v>
      </c>
      <c r="B20"/>
      <c r="C20"/>
      <c r="D20"/>
      <c r="E20"/>
      <c r="F20"/>
      <c r="G20"/>
      <c r="H20"/>
      <c r="I20"/>
      <c r="J20"/>
      <c r="K20"/>
      <c r="P20"/>
      <c r="Q20"/>
      <c r="R20"/>
      <c r="S20"/>
      <c r="T20"/>
      <c r="U20"/>
    </row>
    <row r="21" spans="1:21" ht="15">
      <c r="A21" s="21" t="s">
        <v>39</v>
      </c>
      <c r="B21">
        <v>10800</v>
      </c>
      <c r="C21">
        <v>5800</v>
      </c>
      <c r="D21">
        <v>12100</v>
      </c>
      <c r="E21">
        <v>2200</v>
      </c>
      <c r="F21">
        <v>7100</v>
      </c>
      <c r="G21">
        <v>8600</v>
      </c>
      <c r="H21">
        <v>3450</v>
      </c>
      <c r="I21">
        <v>3600</v>
      </c>
      <c r="J21">
        <v>3600</v>
      </c>
      <c r="K21" s="9"/>
      <c r="P21"/>
      <c r="Q21"/>
      <c r="R21"/>
      <c r="S21"/>
      <c r="T21"/>
      <c r="U21"/>
    </row>
    <row r="22" spans="1:21" ht="15">
      <c r="A22" s="17" t="s">
        <v>40</v>
      </c>
      <c r="B22" s="1">
        <v>95</v>
      </c>
      <c r="C22" s="1">
        <v>92</v>
      </c>
      <c r="D22" s="1">
        <v>73</v>
      </c>
      <c r="E22" s="1">
        <v>81</v>
      </c>
      <c r="F22" s="1">
        <v>18</v>
      </c>
      <c r="G22" s="1">
        <v>22</v>
      </c>
      <c r="H22" s="1">
        <v>81</v>
      </c>
      <c r="I22" s="9" t="s">
        <v>21</v>
      </c>
      <c r="J22" s="1">
        <v>40</v>
      </c>
      <c r="K22"/>
      <c r="P22"/>
      <c r="Q22"/>
      <c r="R22"/>
      <c r="S22"/>
      <c r="T22"/>
      <c r="U22"/>
    </row>
    <row r="23" spans="1:21" ht="12.75">
      <c r="A23" t="s">
        <v>25</v>
      </c>
      <c r="B23" s="1">
        <v>2.3</v>
      </c>
      <c r="C23" s="1">
        <v>2.1</v>
      </c>
      <c r="D23" s="1">
        <v>1.9</v>
      </c>
      <c r="E23" s="1">
        <v>1.9</v>
      </c>
      <c r="F23" s="1">
        <v>2.8</v>
      </c>
      <c r="G23" s="1">
        <v>1.3</v>
      </c>
      <c r="H23" s="1">
        <v>2</v>
      </c>
      <c r="I23" s="9" t="s">
        <v>21</v>
      </c>
      <c r="J23" s="1">
        <v>2.7</v>
      </c>
      <c r="K23"/>
      <c r="P23"/>
      <c r="Q23"/>
      <c r="R23"/>
      <c r="S23"/>
      <c r="T23"/>
      <c r="U23"/>
    </row>
    <row r="24" spans="1:21" ht="12.75">
      <c r="A24" t="s">
        <v>24</v>
      </c>
      <c r="B24" s="1">
        <v>5.7</v>
      </c>
      <c r="C24" s="1">
        <v>5.9</v>
      </c>
      <c r="D24" s="1">
        <v>4.8</v>
      </c>
      <c r="E24" s="1">
        <v>5.7</v>
      </c>
      <c r="F24" s="1">
        <v>5.9</v>
      </c>
      <c r="G24" s="1">
        <v>9.5</v>
      </c>
      <c r="H24" s="1">
        <v>4.5</v>
      </c>
      <c r="I24" s="9" t="s">
        <v>21</v>
      </c>
      <c r="J24" s="1">
        <v>5</v>
      </c>
      <c r="K24"/>
      <c r="P24"/>
      <c r="Q24"/>
      <c r="R24"/>
      <c r="S24"/>
      <c r="T24"/>
      <c r="U24"/>
    </row>
    <row r="25" spans="1:21" ht="12.75">
      <c r="A25" s="14" t="s">
        <v>29</v>
      </c>
      <c r="B25" s="1">
        <f aca="true" t="shared" si="4" ref="B25:J25">B22/100*B23/B24</f>
        <v>0.38333333333333325</v>
      </c>
      <c r="C25" s="1">
        <f t="shared" si="4"/>
        <v>0.32745762711864407</v>
      </c>
      <c r="D25" s="1">
        <f t="shared" si="4"/>
        <v>0.2889583333333334</v>
      </c>
      <c r="E25" s="1">
        <f t="shared" si="4"/>
        <v>0.26999999999999996</v>
      </c>
      <c r="F25" s="1">
        <f t="shared" si="4"/>
        <v>0.08542372881355932</v>
      </c>
      <c r="G25" s="1">
        <f t="shared" si="4"/>
        <v>0.03010526315789474</v>
      </c>
      <c r="H25" s="1">
        <f t="shared" si="4"/>
        <v>0.36000000000000004</v>
      </c>
      <c r="I25" s="9">
        <v>0</v>
      </c>
      <c r="J25" s="1">
        <f t="shared" si="4"/>
        <v>0.21600000000000003</v>
      </c>
      <c r="K25"/>
      <c r="P25"/>
      <c r="Q25"/>
      <c r="R25"/>
      <c r="S25"/>
      <c r="T25"/>
      <c r="U25"/>
    </row>
    <row r="26" spans="1:21" ht="12.75">
      <c r="A26" s="14" t="s">
        <v>34</v>
      </c>
      <c r="B26" s="1">
        <f aca="true" t="shared" si="5" ref="B26:J26">2000*B25</f>
        <v>766.6666666666665</v>
      </c>
      <c r="C26" s="1">
        <f t="shared" si="5"/>
        <v>654.9152542372881</v>
      </c>
      <c r="D26" s="1">
        <f t="shared" si="5"/>
        <v>577.9166666666667</v>
      </c>
      <c r="E26" s="1">
        <f t="shared" si="5"/>
        <v>539.9999999999999</v>
      </c>
      <c r="F26" s="1">
        <f t="shared" si="5"/>
        <v>170.84745762711864</v>
      </c>
      <c r="G26" s="19">
        <f t="shared" si="5"/>
        <v>60.21052631578948</v>
      </c>
      <c r="H26" s="1">
        <f t="shared" si="5"/>
        <v>720.0000000000001</v>
      </c>
      <c r="I26" s="1">
        <f t="shared" si="5"/>
        <v>0</v>
      </c>
      <c r="J26" s="1">
        <f t="shared" si="5"/>
        <v>432.00000000000006</v>
      </c>
      <c r="K26" s="23">
        <f>SUMPRODUCT(B26:J26,B21:J21)/SUM(B21:J21)</f>
        <v>454.6607443967034</v>
      </c>
      <c r="P26"/>
      <c r="Q26"/>
      <c r="R26"/>
      <c r="S26"/>
      <c r="T26"/>
      <c r="U26"/>
    </row>
    <row r="27" spans="9:21" ht="12.75">
      <c r="I27" s="9"/>
      <c r="P27"/>
      <c r="Q27"/>
      <c r="R27"/>
      <c r="S27"/>
      <c r="T27"/>
      <c r="U27"/>
    </row>
    <row r="28" spans="1:21" ht="12.75">
      <c r="A28" s="3">
        <v>1998</v>
      </c>
      <c r="B28"/>
      <c r="C28"/>
      <c r="D28"/>
      <c r="E28"/>
      <c r="F28"/>
      <c r="G28"/>
      <c r="H28"/>
      <c r="I28"/>
      <c r="J28"/>
      <c r="K28"/>
      <c r="O28"/>
      <c r="P28"/>
      <c r="Q28"/>
      <c r="R28"/>
      <c r="S28"/>
      <c r="T28"/>
      <c r="U28"/>
    </row>
    <row r="29" spans="1:21" ht="15">
      <c r="A29" s="21" t="s">
        <v>39</v>
      </c>
      <c r="B29">
        <v>10600</v>
      </c>
      <c r="C29">
        <v>5800</v>
      </c>
      <c r="D29">
        <v>12500</v>
      </c>
      <c r="E29">
        <v>2300</v>
      </c>
      <c r="F29">
        <v>7300</v>
      </c>
      <c r="G29">
        <v>8800</v>
      </c>
      <c r="H29">
        <v>3550</v>
      </c>
      <c r="I29">
        <v>3900</v>
      </c>
      <c r="J29">
        <v>3700</v>
      </c>
      <c r="K29" s="9"/>
      <c r="O29"/>
      <c r="P29"/>
      <c r="Q29"/>
      <c r="R29"/>
      <c r="S29"/>
      <c r="T29"/>
      <c r="U29"/>
    </row>
    <row r="30" spans="1:21" ht="15">
      <c r="A30" s="17" t="s">
        <v>40</v>
      </c>
      <c r="B30" s="1">
        <v>93</v>
      </c>
      <c r="C30" s="1">
        <v>91</v>
      </c>
      <c r="D30" s="1">
        <v>57</v>
      </c>
      <c r="E30" s="1">
        <v>76</v>
      </c>
      <c r="F30" s="1">
        <v>21</v>
      </c>
      <c r="G30" s="1">
        <v>19</v>
      </c>
      <c r="H30" s="1">
        <v>64</v>
      </c>
      <c r="I30" s="9">
        <v>0</v>
      </c>
      <c r="J30" s="1">
        <v>44</v>
      </c>
      <c r="K30"/>
      <c r="O30"/>
      <c r="P30"/>
      <c r="Q30"/>
      <c r="R30"/>
      <c r="S30"/>
      <c r="T30"/>
      <c r="U30"/>
    </row>
    <row r="31" spans="1:21" ht="12.75">
      <c r="A31" t="s">
        <v>25</v>
      </c>
      <c r="B31" s="1">
        <v>2.2</v>
      </c>
      <c r="C31" s="1">
        <v>1.9</v>
      </c>
      <c r="D31" s="1">
        <v>2.1</v>
      </c>
      <c r="E31" s="1">
        <v>1.8</v>
      </c>
      <c r="F31" s="1">
        <v>2.8</v>
      </c>
      <c r="G31" s="1">
        <v>1.2</v>
      </c>
      <c r="H31" s="1">
        <v>2.1</v>
      </c>
      <c r="I31" s="9">
        <v>1.5</v>
      </c>
      <c r="J31" s="1">
        <v>2.9</v>
      </c>
      <c r="K31"/>
      <c r="O31"/>
      <c r="P31"/>
      <c r="Q31"/>
      <c r="R31"/>
      <c r="S31"/>
      <c r="T31"/>
      <c r="U31"/>
    </row>
    <row r="32" spans="1:21" ht="12.75">
      <c r="A32" t="s">
        <v>24</v>
      </c>
      <c r="B32" s="1">
        <v>5.4</v>
      </c>
      <c r="C32" s="1">
        <v>5.5</v>
      </c>
      <c r="D32" s="1">
        <v>6.2</v>
      </c>
      <c r="E32" s="1">
        <v>5</v>
      </c>
      <c r="F32" s="1">
        <v>7.3</v>
      </c>
      <c r="G32" s="1">
        <v>5.3</v>
      </c>
      <c r="H32" s="1">
        <v>6.2</v>
      </c>
      <c r="I32" s="9">
        <v>20</v>
      </c>
      <c r="J32" s="1">
        <v>6.3</v>
      </c>
      <c r="K32"/>
      <c r="O32"/>
      <c r="P32"/>
      <c r="Q32"/>
      <c r="R32"/>
      <c r="S32"/>
      <c r="T32"/>
      <c r="U32"/>
    </row>
    <row r="33" spans="1:21" ht="12.75">
      <c r="A33" s="14" t="s">
        <v>29</v>
      </c>
      <c r="B33" s="1">
        <f aca="true" t="shared" si="6" ref="B33:J33">B30/100*B31/B32</f>
        <v>0.3788888888888889</v>
      </c>
      <c r="C33" s="1">
        <f t="shared" si="6"/>
        <v>0.31436363636363635</v>
      </c>
      <c r="D33" s="1">
        <f t="shared" si="6"/>
        <v>0.19306451612903222</v>
      </c>
      <c r="E33" s="1">
        <f t="shared" si="6"/>
        <v>0.2736</v>
      </c>
      <c r="F33" s="1">
        <f t="shared" si="6"/>
        <v>0.08054794520547945</v>
      </c>
      <c r="G33" s="1">
        <f t="shared" si="6"/>
        <v>0.043018867924528296</v>
      </c>
      <c r="H33" s="1">
        <f t="shared" si="6"/>
        <v>0.21677419354838712</v>
      </c>
      <c r="I33" s="9">
        <f t="shared" si="6"/>
        <v>0</v>
      </c>
      <c r="J33" s="1">
        <f t="shared" si="6"/>
        <v>0.20253968253968255</v>
      </c>
      <c r="K33"/>
      <c r="O33"/>
      <c r="P33"/>
      <c r="Q33"/>
      <c r="R33"/>
      <c r="S33"/>
      <c r="T33"/>
      <c r="U33"/>
    </row>
    <row r="34" spans="1:21" ht="12.75">
      <c r="A34" s="14" t="s">
        <v>34</v>
      </c>
      <c r="B34" s="1">
        <f aca="true" t="shared" si="7" ref="B34:J34">2000*B33</f>
        <v>757.7777777777778</v>
      </c>
      <c r="C34" s="1">
        <f t="shared" si="7"/>
        <v>628.7272727272726</v>
      </c>
      <c r="D34" s="1">
        <f t="shared" si="7"/>
        <v>386.12903225806446</v>
      </c>
      <c r="E34" s="1">
        <f t="shared" si="7"/>
        <v>547.2</v>
      </c>
      <c r="F34" s="1">
        <f t="shared" si="7"/>
        <v>161.0958904109589</v>
      </c>
      <c r="G34" s="19">
        <f t="shared" si="7"/>
        <v>86.03773584905659</v>
      </c>
      <c r="H34" s="1">
        <f t="shared" si="7"/>
        <v>433.54838709677426</v>
      </c>
      <c r="I34" s="9">
        <f t="shared" si="7"/>
        <v>0</v>
      </c>
      <c r="J34" s="1">
        <f t="shared" si="7"/>
        <v>405.0793650793651</v>
      </c>
      <c r="K34" s="23">
        <f>SUMPRODUCT(B34:J34,B29:J29)/SUM(B29:J29)</f>
        <v>388.9693418297233</v>
      </c>
      <c r="O34"/>
      <c r="P34"/>
      <c r="Q34"/>
      <c r="R34"/>
      <c r="S34"/>
      <c r="T34"/>
      <c r="U34"/>
    </row>
    <row r="35" spans="9:21" ht="12.75">
      <c r="I35" s="9"/>
      <c r="S35"/>
      <c r="T35"/>
      <c r="U35"/>
    </row>
    <row r="36" spans="1:21" ht="12.75">
      <c r="A36" s="3">
        <v>1997</v>
      </c>
      <c r="B36"/>
      <c r="C36"/>
      <c r="D36"/>
      <c r="E36"/>
      <c r="F36"/>
      <c r="G36"/>
      <c r="H36"/>
      <c r="I36"/>
      <c r="J36"/>
      <c r="K36"/>
      <c r="S36"/>
      <c r="T36"/>
      <c r="U36"/>
    </row>
    <row r="37" spans="1:21" ht="15">
      <c r="A37" s="21" t="s">
        <v>39</v>
      </c>
      <c r="B37">
        <v>11200</v>
      </c>
      <c r="C37">
        <v>5900</v>
      </c>
      <c r="D37">
        <v>12200</v>
      </c>
      <c r="E37">
        <v>2500</v>
      </c>
      <c r="F37">
        <v>7000</v>
      </c>
      <c r="G37">
        <v>8900</v>
      </c>
      <c r="H37">
        <v>3800</v>
      </c>
      <c r="I37">
        <v>3800</v>
      </c>
      <c r="J37">
        <v>3850</v>
      </c>
      <c r="K37" s="9"/>
      <c r="S37"/>
      <c r="T37"/>
      <c r="U37"/>
    </row>
    <row r="38" spans="1:21" ht="15">
      <c r="A38" s="17" t="s">
        <v>40</v>
      </c>
      <c r="B38" s="1">
        <v>96</v>
      </c>
      <c r="C38" s="1">
        <v>80</v>
      </c>
      <c r="D38" s="1">
        <v>67</v>
      </c>
      <c r="E38" s="1">
        <v>70</v>
      </c>
      <c r="F38" s="1">
        <v>7</v>
      </c>
      <c r="G38" s="1">
        <v>16</v>
      </c>
      <c r="H38" s="1">
        <v>68</v>
      </c>
      <c r="I38" s="9" t="s">
        <v>21</v>
      </c>
      <c r="J38" s="1">
        <v>54</v>
      </c>
      <c r="K38"/>
      <c r="S38"/>
      <c r="T38"/>
      <c r="U38"/>
    </row>
    <row r="39" spans="1:21" ht="12.75">
      <c r="A39" t="s">
        <v>25</v>
      </c>
      <c r="B39" s="1">
        <v>2.3</v>
      </c>
      <c r="C39" s="1">
        <v>2.1</v>
      </c>
      <c r="D39" s="1">
        <v>2.2</v>
      </c>
      <c r="E39" s="1">
        <v>2.1</v>
      </c>
      <c r="F39" s="1">
        <v>2.4</v>
      </c>
      <c r="G39" s="1">
        <v>2.1</v>
      </c>
      <c r="H39" s="1">
        <v>2.2</v>
      </c>
      <c r="I39" s="9" t="s">
        <v>21</v>
      </c>
      <c r="J39" s="1">
        <v>3.6</v>
      </c>
      <c r="K39"/>
      <c r="S39"/>
      <c r="T39"/>
      <c r="U39"/>
    </row>
    <row r="40" spans="1:21" ht="12.75">
      <c r="A40" t="s">
        <v>24</v>
      </c>
      <c r="B40" s="1">
        <v>5.6</v>
      </c>
      <c r="C40" s="1">
        <v>5.9</v>
      </c>
      <c r="D40" s="1">
        <v>5.8</v>
      </c>
      <c r="E40" s="1">
        <v>4.4</v>
      </c>
      <c r="F40" s="1">
        <v>7.4</v>
      </c>
      <c r="G40" s="1">
        <v>6.4</v>
      </c>
      <c r="H40" s="1">
        <v>6.1</v>
      </c>
      <c r="I40" s="9" t="s">
        <v>21</v>
      </c>
      <c r="J40" s="1">
        <v>6.3</v>
      </c>
      <c r="K40"/>
      <c r="S40"/>
      <c r="T40"/>
      <c r="U40"/>
    </row>
    <row r="41" spans="1:21" ht="12.75">
      <c r="A41" s="14" t="s">
        <v>29</v>
      </c>
      <c r="B41" s="1">
        <f>B38/100*B39/B40</f>
        <v>0.39428571428571424</v>
      </c>
      <c r="C41" s="1">
        <f>C38/100*C39/C40</f>
        <v>0.2847457627118644</v>
      </c>
      <c r="D41" s="1">
        <f>D38/100*D39/D40</f>
        <v>0.2541379310344828</v>
      </c>
      <c r="E41" s="1">
        <f aca="true" t="shared" si="8" ref="E41:J41">E38/100*E39/E40</f>
        <v>0.33409090909090905</v>
      </c>
      <c r="F41" s="1">
        <f t="shared" si="8"/>
        <v>0.022702702702702703</v>
      </c>
      <c r="G41" s="1">
        <f t="shared" si="8"/>
        <v>0.0525</v>
      </c>
      <c r="H41" s="1">
        <f t="shared" si="8"/>
        <v>0.24524590163934432</v>
      </c>
      <c r="I41" s="9">
        <v>0</v>
      </c>
      <c r="J41" s="1">
        <f t="shared" si="8"/>
        <v>0.3085714285714286</v>
      </c>
      <c r="K41"/>
      <c r="S41"/>
      <c r="T41"/>
      <c r="U41"/>
    </row>
    <row r="42" spans="1:21" ht="12.75">
      <c r="A42" s="14" t="s">
        <v>34</v>
      </c>
      <c r="B42" s="1">
        <f>2000*B41</f>
        <v>788.5714285714284</v>
      </c>
      <c r="C42" s="1">
        <f>2000*C41</f>
        <v>569.4915254237288</v>
      </c>
      <c r="D42" s="1">
        <f>2000*D41</f>
        <v>508.2758620689656</v>
      </c>
      <c r="E42" s="1">
        <f aca="true" t="shared" si="9" ref="E42:J42">2000*E41</f>
        <v>668.1818181818181</v>
      </c>
      <c r="F42" s="19">
        <f t="shared" si="9"/>
        <v>45.4054054054054</v>
      </c>
      <c r="G42" s="19">
        <f t="shared" si="9"/>
        <v>105</v>
      </c>
      <c r="H42" s="1">
        <f t="shared" si="9"/>
        <v>490.4918032786886</v>
      </c>
      <c r="I42" s="1">
        <f t="shared" si="9"/>
        <v>0</v>
      </c>
      <c r="J42" s="1">
        <f t="shared" si="9"/>
        <v>617.1428571428572</v>
      </c>
      <c r="K42" s="23">
        <f>SUMPRODUCT(B42:J42,B37:J37)/SUM(B37:J37)</f>
        <v>432.04778956877055</v>
      </c>
      <c r="S42"/>
      <c r="T42"/>
      <c r="U42"/>
    </row>
    <row r="43" spans="9:21" ht="12.75">
      <c r="I43" s="9"/>
      <c r="S43"/>
      <c r="T43"/>
      <c r="U43"/>
    </row>
    <row r="44" spans="1:21" ht="12.75">
      <c r="A44" s="3">
        <v>1996</v>
      </c>
      <c r="B44"/>
      <c r="C44"/>
      <c r="D44"/>
      <c r="E44"/>
      <c r="F44"/>
      <c r="G44"/>
      <c r="H44"/>
      <c r="I44"/>
      <c r="J44"/>
      <c r="K44"/>
      <c r="O44"/>
      <c r="P44"/>
      <c r="Q44"/>
      <c r="R44"/>
      <c r="S44"/>
      <c r="T44"/>
      <c r="U44"/>
    </row>
    <row r="45" spans="1:21" ht="15">
      <c r="A45" s="21" t="s">
        <v>39</v>
      </c>
      <c r="B45">
        <v>11000</v>
      </c>
      <c r="C45">
        <v>5600</v>
      </c>
      <c r="D45">
        <v>12700</v>
      </c>
      <c r="E45">
        <v>2600</v>
      </c>
      <c r="F45">
        <v>7500</v>
      </c>
      <c r="G45">
        <v>8500</v>
      </c>
      <c r="H45">
        <v>3000</v>
      </c>
      <c r="I45">
        <v>4000</v>
      </c>
      <c r="J45">
        <v>3900</v>
      </c>
      <c r="K45" s="9"/>
      <c r="O45"/>
      <c r="P45"/>
      <c r="Q45"/>
      <c r="R45"/>
      <c r="S45"/>
      <c r="T45"/>
      <c r="U45"/>
    </row>
    <row r="46" spans="1:21" ht="15">
      <c r="A46" s="17" t="s">
        <v>40</v>
      </c>
      <c r="B46" s="1">
        <v>84</v>
      </c>
      <c r="C46" s="1">
        <v>87</v>
      </c>
      <c r="D46" s="1">
        <v>61</v>
      </c>
      <c r="E46" s="1">
        <v>64</v>
      </c>
      <c r="F46" s="1">
        <v>24</v>
      </c>
      <c r="G46" s="1">
        <v>16</v>
      </c>
      <c r="H46" s="1">
        <v>64</v>
      </c>
      <c r="I46" s="9">
        <v>2</v>
      </c>
      <c r="J46" s="1">
        <v>52</v>
      </c>
      <c r="K46"/>
      <c r="O46"/>
      <c r="P46"/>
      <c r="Q46"/>
      <c r="R46"/>
      <c r="S46"/>
      <c r="T46"/>
      <c r="U46"/>
    </row>
    <row r="47" spans="1:21" ht="12.75">
      <c r="A47" t="s">
        <v>25</v>
      </c>
      <c r="B47" s="1">
        <v>2.3</v>
      </c>
      <c r="C47" s="1">
        <v>2.1</v>
      </c>
      <c r="D47" s="1">
        <v>2.2</v>
      </c>
      <c r="E47" s="1">
        <v>1.9</v>
      </c>
      <c r="F47" s="1">
        <v>2.7</v>
      </c>
      <c r="G47" s="1">
        <v>0.8</v>
      </c>
      <c r="H47" s="1">
        <v>2.3</v>
      </c>
      <c r="I47" s="9">
        <v>1.7</v>
      </c>
      <c r="J47" s="1">
        <v>2.6</v>
      </c>
      <c r="K47"/>
      <c r="O47"/>
      <c r="P47"/>
      <c r="Q47"/>
      <c r="R47"/>
      <c r="S47"/>
      <c r="T47"/>
      <c r="U47"/>
    </row>
    <row r="48" spans="1:21" ht="12.75">
      <c r="A48" t="s">
        <v>24</v>
      </c>
      <c r="B48" s="1">
        <v>6.4</v>
      </c>
      <c r="C48" s="1">
        <v>6.3</v>
      </c>
      <c r="D48" s="1">
        <v>6.6</v>
      </c>
      <c r="E48" s="1">
        <v>5.2</v>
      </c>
      <c r="F48" s="1">
        <v>5</v>
      </c>
      <c r="G48" s="1">
        <v>5.2</v>
      </c>
      <c r="H48" s="1">
        <v>6.5</v>
      </c>
      <c r="I48" s="9">
        <v>4.5</v>
      </c>
      <c r="J48" s="1">
        <v>5.9</v>
      </c>
      <c r="K48"/>
      <c r="O48"/>
      <c r="P48"/>
      <c r="Q48"/>
      <c r="R48"/>
      <c r="S48"/>
      <c r="T48"/>
      <c r="U48"/>
    </row>
    <row r="49" spans="1:21" ht="12.75">
      <c r="A49" s="14" t="s">
        <v>29</v>
      </c>
      <c r="B49" s="1">
        <f aca="true" t="shared" si="10" ref="B49:J49">B46/100*B47/B48</f>
        <v>0.30187499999999995</v>
      </c>
      <c r="C49" s="1">
        <f t="shared" si="10"/>
        <v>0.29</v>
      </c>
      <c r="D49" s="1">
        <f t="shared" si="10"/>
        <v>0.20333333333333337</v>
      </c>
      <c r="E49" s="1">
        <f t="shared" si="10"/>
        <v>0.23384615384615384</v>
      </c>
      <c r="F49" s="1">
        <f t="shared" si="10"/>
        <v>0.1296</v>
      </c>
      <c r="G49" s="1">
        <f t="shared" si="10"/>
        <v>0.024615384615384615</v>
      </c>
      <c r="H49" s="1">
        <f t="shared" si="10"/>
        <v>0.22646153846153846</v>
      </c>
      <c r="I49" s="9">
        <f t="shared" si="10"/>
        <v>0.007555555555555556</v>
      </c>
      <c r="J49" s="1">
        <f t="shared" si="10"/>
        <v>0.22915254237288135</v>
      </c>
      <c r="K49"/>
      <c r="T49"/>
      <c r="U49"/>
    </row>
    <row r="50" spans="1:21" ht="12.75">
      <c r="A50" s="14" t="s">
        <v>34</v>
      </c>
      <c r="B50" s="1">
        <f aca="true" t="shared" si="11" ref="B50:J50">2000*B49</f>
        <v>603.7499999999999</v>
      </c>
      <c r="C50" s="1">
        <f t="shared" si="11"/>
        <v>580</v>
      </c>
      <c r="D50" s="1">
        <f t="shared" si="11"/>
        <v>406.66666666666674</v>
      </c>
      <c r="E50" s="1">
        <f t="shared" si="11"/>
        <v>467.6923076923077</v>
      </c>
      <c r="F50" s="19">
        <f t="shared" si="11"/>
        <v>259.2</v>
      </c>
      <c r="G50" s="19">
        <f t="shared" si="11"/>
        <v>49.23076923076923</v>
      </c>
      <c r="H50" s="1">
        <f t="shared" si="11"/>
        <v>452.9230769230769</v>
      </c>
      <c r="I50" s="20">
        <f t="shared" si="11"/>
        <v>15.111111111111112</v>
      </c>
      <c r="J50" s="1">
        <f t="shared" si="11"/>
        <v>458.3050847457627</v>
      </c>
      <c r="K50" s="23">
        <f>SUMPRODUCT(B50:J50,B45:J45)/SUM(B45:J45)</f>
        <v>371.41125358589045</v>
      </c>
      <c r="T50"/>
      <c r="U50"/>
    </row>
    <row r="51" ht="12.75">
      <c r="A51" s="14"/>
    </row>
    <row r="52" spans="1:12" ht="12.75">
      <c r="A52" s="25" t="s">
        <v>32</v>
      </c>
      <c r="K52" s="24">
        <f>AVERAGE(K10:K50)</f>
        <v>416.61522284609464</v>
      </c>
      <c r="L52" s="3" t="s">
        <v>33</v>
      </c>
    </row>
    <row r="53" spans="1:13" ht="12.75">
      <c r="A53" s="14"/>
      <c r="M53" s="18"/>
    </row>
    <row r="54" ht="12.75">
      <c r="A54" s="2" t="s">
        <v>42</v>
      </c>
    </row>
    <row r="55" ht="12.75">
      <c r="A55" s="22" t="s">
        <v>41</v>
      </c>
    </row>
    <row r="56" ht="12.75">
      <c r="A56" s="2" t="s">
        <v>44</v>
      </c>
    </row>
    <row r="59" ht="12.75">
      <c r="A59" t="s">
        <v>35</v>
      </c>
    </row>
    <row r="60" spans="1:11" ht="12.75">
      <c r="A60" s="3">
        <v>2001</v>
      </c>
      <c r="B60" s="1" t="s">
        <v>3</v>
      </c>
      <c r="C60" s="1" t="s">
        <v>4</v>
      </c>
      <c r="D60" s="1" t="s">
        <v>5</v>
      </c>
      <c r="E60" s="1" t="s">
        <v>8</v>
      </c>
      <c r="F60" s="1" t="s">
        <v>9</v>
      </c>
      <c r="G60" s="1" t="s">
        <v>11</v>
      </c>
      <c r="H60" s="1" t="s">
        <v>15</v>
      </c>
      <c r="I60" s="9" t="s">
        <v>17</v>
      </c>
      <c r="J60" s="1" t="s">
        <v>19</v>
      </c>
      <c r="K60" s="1" t="s">
        <v>43</v>
      </c>
    </row>
    <row r="61" spans="1:11" ht="12.75">
      <c r="A61" t="s">
        <v>36</v>
      </c>
      <c r="B61" s="1">
        <v>20</v>
      </c>
      <c r="C61" s="1">
        <v>20</v>
      </c>
      <c r="D61" s="1">
        <v>20</v>
      </c>
      <c r="E61" s="1">
        <v>20</v>
      </c>
      <c r="F61" s="1">
        <v>0</v>
      </c>
      <c r="G61" s="1">
        <v>0</v>
      </c>
      <c r="H61" s="1">
        <v>20</v>
      </c>
      <c r="I61" s="1">
        <v>0</v>
      </c>
      <c r="J61" s="1">
        <v>60</v>
      </c>
      <c r="K61" s="23">
        <v>15.67</v>
      </c>
    </row>
    <row r="62" spans="2:11" ht="12.75">
      <c r="B62"/>
      <c r="C62"/>
      <c r="D62"/>
      <c r="E62"/>
      <c r="F62"/>
      <c r="G62"/>
      <c r="H62"/>
      <c r="I62"/>
      <c r="J62"/>
      <c r="K62"/>
    </row>
    <row r="63" spans="2:11" ht="12.75">
      <c r="B63"/>
      <c r="C63"/>
      <c r="D63"/>
      <c r="E63"/>
      <c r="F63"/>
      <c r="G63"/>
      <c r="H63"/>
      <c r="I63"/>
      <c r="J63"/>
      <c r="K63"/>
    </row>
    <row r="64" spans="2:11" ht="12.75">
      <c r="B64"/>
      <c r="C64"/>
      <c r="D64"/>
      <c r="E64"/>
      <c r="F64"/>
      <c r="G64"/>
      <c r="H64"/>
      <c r="I64"/>
      <c r="J64"/>
      <c r="K6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0" sqref="A10"/>
    </sheetView>
  </sheetViews>
  <sheetFormatPr defaultColWidth="11.00390625" defaultRowHeight="12.75"/>
  <sheetData>
    <row r="1" spans="1:10" ht="12.75">
      <c r="A1" s="23" t="s">
        <v>45</v>
      </c>
      <c r="B1" s="23" t="s">
        <v>3</v>
      </c>
      <c r="C1" s="23" t="s">
        <v>4</v>
      </c>
      <c r="D1" s="23" t="s">
        <v>5</v>
      </c>
      <c r="E1" s="23" t="s">
        <v>8</v>
      </c>
      <c r="F1" s="23" t="s">
        <v>9</v>
      </c>
      <c r="G1" s="23" t="s">
        <v>11</v>
      </c>
      <c r="H1" s="23" t="s">
        <v>15</v>
      </c>
      <c r="I1" s="23" t="s">
        <v>17</v>
      </c>
      <c r="J1" s="23" t="s">
        <v>19</v>
      </c>
    </row>
    <row r="2" spans="1:10" ht="12.75">
      <c r="A2">
        <v>2001</v>
      </c>
      <c r="B2">
        <v>11000</v>
      </c>
      <c r="C2">
        <v>5800</v>
      </c>
      <c r="D2">
        <v>11700</v>
      </c>
      <c r="E2">
        <v>2200</v>
      </c>
      <c r="F2">
        <v>6800</v>
      </c>
      <c r="G2">
        <v>8100</v>
      </c>
      <c r="H2">
        <v>3400</v>
      </c>
      <c r="I2">
        <v>3800</v>
      </c>
      <c r="J2">
        <v>3400</v>
      </c>
    </row>
    <row r="3" spans="1:10" ht="12.75">
      <c r="A3">
        <v>2000</v>
      </c>
      <c r="B3">
        <v>11200</v>
      </c>
      <c r="C3">
        <v>5700</v>
      </c>
      <c r="D3">
        <v>12300</v>
      </c>
      <c r="E3">
        <v>2200</v>
      </c>
      <c r="F3">
        <v>7200</v>
      </c>
      <c r="G3">
        <v>8500</v>
      </c>
      <c r="H3">
        <v>3550</v>
      </c>
      <c r="I3">
        <v>4300</v>
      </c>
      <c r="J3">
        <v>3500</v>
      </c>
    </row>
    <row r="4" spans="1:10" ht="12.75">
      <c r="A4">
        <v>1999</v>
      </c>
      <c r="B4">
        <v>10800</v>
      </c>
      <c r="C4">
        <v>5800</v>
      </c>
      <c r="D4">
        <v>12100</v>
      </c>
      <c r="E4">
        <v>2200</v>
      </c>
      <c r="F4">
        <v>7100</v>
      </c>
      <c r="G4">
        <v>8600</v>
      </c>
      <c r="H4">
        <v>3450</v>
      </c>
      <c r="I4">
        <v>3600</v>
      </c>
      <c r="J4">
        <v>3600</v>
      </c>
    </row>
    <row r="5" spans="1:10" ht="12.75">
      <c r="A5">
        <v>1998</v>
      </c>
      <c r="B5">
        <v>10600</v>
      </c>
      <c r="C5">
        <v>5800</v>
      </c>
      <c r="D5">
        <v>12500</v>
      </c>
      <c r="E5">
        <v>2300</v>
      </c>
      <c r="F5">
        <v>7300</v>
      </c>
      <c r="G5">
        <v>8800</v>
      </c>
      <c r="H5">
        <v>3550</v>
      </c>
      <c r="I5">
        <v>3900</v>
      </c>
      <c r="J5">
        <v>3700</v>
      </c>
    </row>
    <row r="6" spans="1:10" ht="12.75">
      <c r="A6">
        <v>1997</v>
      </c>
      <c r="B6">
        <v>11200</v>
      </c>
      <c r="C6">
        <v>5900</v>
      </c>
      <c r="D6">
        <v>12200</v>
      </c>
      <c r="E6">
        <v>2500</v>
      </c>
      <c r="F6">
        <v>7000</v>
      </c>
      <c r="G6">
        <v>8900</v>
      </c>
      <c r="H6">
        <v>3800</v>
      </c>
      <c r="I6">
        <v>3800</v>
      </c>
      <c r="J6">
        <v>3850</v>
      </c>
    </row>
    <row r="7" spans="1:10" ht="12.75">
      <c r="A7">
        <v>1996</v>
      </c>
      <c r="B7">
        <v>11000</v>
      </c>
      <c r="C7">
        <v>5600</v>
      </c>
      <c r="D7">
        <v>12700</v>
      </c>
      <c r="E7">
        <v>2600</v>
      </c>
      <c r="F7">
        <v>7500</v>
      </c>
      <c r="G7">
        <v>8500</v>
      </c>
      <c r="H7">
        <v>3000</v>
      </c>
      <c r="I7">
        <v>4000</v>
      </c>
      <c r="J7">
        <v>3900</v>
      </c>
    </row>
    <row r="9" spans="1:4" ht="12.75">
      <c r="A9" s="26" t="s">
        <v>37</v>
      </c>
      <c r="B9" s="26"/>
      <c r="C9" s="26"/>
      <c r="D9" s="26"/>
    </row>
  </sheetData>
  <mergeCells count="1">
    <mergeCell ref="A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Plevin</dc:creator>
  <cp:keywords/>
  <dc:description/>
  <cp:lastModifiedBy>Richard Plevin</cp:lastModifiedBy>
  <dcterms:created xsi:type="dcterms:W3CDTF">2006-02-16T19:35:59Z</dcterms:created>
  <cp:category/>
  <cp:version/>
  <cp:contentType/>
  <cp:contentStatus/>
</cp:coreProperties>
</file>